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995" yWindow="1005" windowWidth="14925" windowHeight="10170"/>
  </bookViews>
  <sheets>
    <sheet name="спецификацияф" sheetId="1" r:id="rId1"/>
    <sheet name="XLR_NoRangeSheet" sheetId="2" state="veryHidden" r:id="rId2"/>
  </sheets>
  <definedNames>
    <definedName name="Query1">спецификацияф!$A$7:$AB$8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спецификацияф!#REF!</definedName>
    <definedName name="XLR_ERRNAMESTR" hidden="1">XLR_NoRangeSheet!$B$5</definedName>
    <definedName name="XLR_VERSION" hidden="1">XLR_NoRangeSheet!$A$5</definedName>
    <definedName name="_xlnm.Print_Area" localSheetId="0">спецификацияф!$A$1:$N$30</definedName>
  </definedNames>
  <calcPr calcId="124519"/>
</workbook>
</file>

<file path=xl/calcChain.xml><?xml version="1.0" encoding="utf-8"?>
<calcChain xmlns="http://schemas.openxmlformats.org/spreadsheetml/2006/main">
  <c r="D27" i="1"/>
  <c r="D26"/>
  <c r="I7" l="1"/>
  <c r="B7" l="1"/>
  <c r="B5" i="2"/>
  <c r="K8" i="1" l="1"/>
  <c r="L8" s="1"/>
  <c r="L9" s="1"/>
</calcChain>
</file>

<file path=xl/sharedStrings.xml><?xml version="1.0" encoding="utf-8"?>
<sst xmlns="http://schemas.openxmlformats.org/spreadsheetml/2006/main" count="64" uniqueCount="59">
  <si>
    <t>№ п.п.</t>
  </si>
  <si>
    <t>Описание</t>
  </si>
  <si>
    <t>Адрес поставки</t>
  </si>
  <si>
    <t>СПЕЦИФИКАЦИЯ</t>
  </si>
  <si>
    <t>Eд.изм</t>
  </si>
  <si>
    <t>Наименование товара</t>
  </si>
  <si>
    <t>III кв.</t>
  </si>
  <si>
    <t>Итого</t>
  </si>
  <si>
    <t>В т.ч. НДС</t>
  </si>
  <si>
    <t>Номенклатура</t>
  </si>
  <si>
    <t>4.2, Developer  (build 122-D7)</t>
  </si>
  <si>
    <t>Query2</t>
  </si>
  <si>
    <t>Республика Башкортостан</t>
  </si>
  <si>
    <t>Поставка  оптического кабеля ОКЛ, ОКБ</t>
  </si>
  <si>
    <t>Исмагилов Р.А., тел. (347)221-56-53, эл.почта:</t>
  </si>
  <si>
    <t>(347)221-56-53</t>
  </si>
  <si>
    <t/>
  </si>
  <si>
    <t>Силов К.В.</t>
  </si>
  <si>
    <t>31.12.2015</t>
  </si>
  <si>
    <t>Аминов Руслан Памирович</t>
  </si>
  <si>
    <t>(347)221-57-47</t>
  </si>
  <si>
    <t>Отдел капитального строительства (ОКС)</t>
  </si>
  <si>
    <t>Инвестиционная деятельность</t>
  </si>
  <si>
    <t>Приложение 1.3</t>
  </si>
  <si>
    <t>км</t>
  </si>
  <si>
    <t>9992</t>
  </si>
  <si>
    <t xml:space="preserve"> </t>
  </si>
  <si>
    <t xml:space="preserve">Поставка  оптического кабеля  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</si>
  <si>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</si>
  <si>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</si>
  <si>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</si>
  <si>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Наименование товара и производителя</t>
  </si>
  <si>
    <t xml:space="preserve">  Волоконно-оптический кабель связи для прокладки в грунтах всех категорий типа ОКБ-0,22-8П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8. Тип волокна по спецификации ITU-T G.652.D производства Corning SMF 28e Ultra. </t>
  </si>
  <si>
    <t>Должен иметь действующую Декларацию о соответствии "Правилам применения оптических кабелей связи пассивных оптических компонентов и устройств для сварки оптических волокон" Утвержденных Приказом Мининформсвязи России от 19.04.06 г. № 47</t>
  </si>
  <si>
    <t>Объем может быть изменен на 30% без изменения стоимости единицы</t>
  </si>
  <si>
    <t>Требуемые сроки поставки:</t>
  </si>
  <si>
    <t>Условия доставки</t>
  </si>
  <si>
    <t>Транспортировка товара:</t>
  </si>
  <si>
    <t>Транспортировка товара осуществляется  автомобильным транспортом за счет Поставщика.</t>
  </si>
  <si>
    <t>Особые условия</t>
  </si>
  <si>
    <t>паспорт;</t>
  </si>
  <si>
    <t>техническое описание поставляемого товара</t>
  </si>
  <si>
    <t>инструкция на русском языке</t>
  </si>
  <si>
    <t>сертификат соотвествия страндартам</t>
  </si>
  <si>
    <t>Гарантийные обязательства</t>
  </si>
  <si>
    <t>Гарантийные обязательства - 2 года со дня ввода в эксплуатацию</t>
  </si>
  <si>
    <t>Инициатор закупки:</t>
  </si>
  <si>
    <t>Исмагилов Р.А., тел. (347)221-56-53, эл.почта: r.ismagilov2@bashtel.ru</t>
  </si>
  <si>
    <t>Контактное лицо по тех. Вопросам</t>
  </si>
  <si>
    <t>Мухамадеев Алексей Викторович (347) 221-55-87 MuhamadeevAV@rums.bashtel.ru</t>
  </si>
  <si>
    <t>Исполнитель:</t>
  </si>
  <si>
    <t>тел.</t>
  </si>
  <si>
    <t>эл.почта</t>
  </si>
  <si>
    <t>r.aminov@bashtel.ru</t>
  </si>
  <si>
    <t>Предельная сумма лота составляет:  11328000 руб. с НДС.</t>
  </si>
  <si>
    <t xml:space="preserve">Отгрузка центрального склада №1 ПАО "Башинформсвязь"  г. Уфа </t>
  </si>
  <si>
    <t>50% - до 15.08.15; 50% - до 01.09.15</t>
  </si>
  <si>
    <t xml:space="preserve">   г. Уфа, ул. Каспийская, д. 14</t>
  </si>
  <si>
    <t>Приложение 1.1 к Извещению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</si>
</sst>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00"/>
  </numFmts>
  <fonts count="1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4"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2" fillId="0" borderId="1" xfId="0" applyFont="1" applyFill="1" applyBorder="1" applyAlignment="1">
      <alignment vertical="top" wrapText="1"/>
    </xf>
    <xf numFmtId="0" fontId="0" fillId="0" borderId="0" xfId="0" applyFill="1"/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0" borderId="2" xfId="0" applyFill="1" applyBorder="1"/>
    <xf numFmtId="0" fontId="0" fillId="0" borderId="0" xfId="0" applyFill="1" applyBorder="1"/>
    <xf numFmtId="165" fontId="0" fillId="0" borderId="0" xfId="0" applyNumberFormat="1"/>
    <xf numFmtId="165" fontId="0" fillId="0" borderId="0" xfId="0" applyNumberFormat="1" applyFill="1"/>
    <xf numFmtId="165" fontId="5" fillId="0" borderId="3" xfId="0" applyNumberFormat="1" applyFont="1" applyBorder="1" applyAlignment="1">
      <alignment horizontal="center" vertical="top" wrapText="1"/>
    </xf>
    <xf numFmtId="165" fontId="5" fillId="0" borderId="3" xfId="0" applyNumberFormat="1" applyFont="1" applyFill="1" applyBorder="1" applyAlignment="1">
      <alignment horizontal="center" vertical="top" wrapText="1"/>
    </xf>
    <xf numFmtId="165" fontId="0" fillId="0" borderId="1" xfId="0" applyNumberFormat="1" applyFill="1" applyBorder="1" applyAlignment="1">
      <alignment horizontal="left" vertical="top"/>
    </xf>
    <xf numFmtId="165" fontId="0" fillId="0" borderId="2" xfId="0" applyNumberFormat="1" applyFill="1" applyBorder="1"/>
    <xf numFmtId="165" fontId="0" fillId="0" borderId="0" xfId="0" applyNumberFormat="1" applyFill="1" applyBorder="1"/>
    <xf numFmtId="164" fontId="0" fillId="0" borderId="1" xfId="0" applyNumberFormat="1" applyFill="1" applyBorder="1" applyAlignment="1">
      <alignment horizontal="right" vertical="top" wrapText="1"/>
    </xf>
    <xf numFmtId="164" fontId="0" fillId="0" borderId="2" xfId="0" applyNumberFormat="1" applyFill="1" applyBorder="1"/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0" fillId="0" borderId="4" xfId="0" applyFill="1" applyBorder="1"/>
    <xf numFmtId="0" fontId="0" fillId="0" borderId="2" xfId="0" applyFill="1" applyBorder="1" applyAlignment="1">
      <alignment vertical="top" wrapText="1"/>
    </xf>
    <xf numFmtId="164" fontId="0" fillId="0" borderId="1" xfId="0" applyNumberFormat="1" applyFill="1" applyBorder="1" applyAlignment="1">
      <alignment horizontal="right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horizontal="right"/>
    </xf>
    <xf numFmtId="0" fontId="7" fillId="0" borderId="0" xfId="0" applyFont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9" fillId="0" borderId="0" xfId="0" applyFont="1"/>
    <xf numFmtId="0" fontId="0" fillId="0" borderId="7" xfId="0" applyBorder="1" applyAlignment="1">
      <alignment vertical="top" wrapText="1"/>
    </xf>
    <xf numFmtId="0" fontId="0" fillId="0" borderId="1" xfId="0" applyNumberFormat="1" applyFont="1" applyBorder="1" applyAlignment="1">
      <alignment horizontal="center"/>
    </xf>
    <xf numFmtId="0" fontId="0" fillId="0" borderId="0" xfId="0" applyBorder="1" applyAlignment="1">
      <alignment vertical="top" wrapText="1"/>
    </xf>
    <xf numFmtId="165" fontId="0" fillId="0" borderId="2" xfId="0" applyNumberFormat="1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2" xfId="0" applyBorder="1"/>
    <xf numFmtId="0" fontId="0" fillId="0" borderId="11" xfId="0" applyBorder="1"/>
    <xf numFmtId="165" fontId="0" fillId="0" borderId="9" xfId="0" applyNumberFormat="1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0" borderId="9" xfId="0" applyBorder="1"/>
    <xf numFmtId="0" fontId="0" fillId="0" borderId="10" xfId="0" applyBorder="1"/>
    <xf numFmtId="165" fontId="0" fillId="0" borderId="13" xfId="0" applyNumberFormat="1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13" xfId="0" applyBorder="1"/>
    <xf numFmtId="0" fontId="0" fillId="0" borderId="14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3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/>
    </xf>
    <xf numFmtId="0" fontId="0" fillId="0" borderId="4" xfId="0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B34"/>
  <sheetViews>
    <sheetView tabSelected="1" view="pageBreakPreview" zoomScale="85" zoomScaleSheetLayoutView="85" workbookViewId="0">
      <selection activeCell="B22" sqref="B22"/>
    </sheetView>
  </sheetViews>
  <sheetFormatPr defaultRowHeight="15"/>
  <cols>
    <col min="1" max="1" width="0.85546875" customWidth="1"/>
    <col min="2" max="2" width="5.85546875" customWidth="1"/>
    <col min="3" max="3" width="12.85546875" style="17" customWidth="1"/>
    <col min="4" max="4" width="36.7109375" customWidth="1"/>
    <col min="5" max="5" width="27.42578125" style="4" customWidth="1"/>
    <col min="6" max="6" width="28.7109375" customWidth="1"/>
    <col min="8" max="8" width="9.140625" style="22"/>
    <col min="9" max="9" width="9.140625" style="23"/>
    <col min="10" max="10" width="19.5703125" style="17" customWidth="1"/>
    <col min="11" max="11" width="16" style="2" customWidth="1"/>
    <col min="12" max="12" width="18.28515625" style="3" customWidth="1"/>
    <col min="13" max="13" width="32.28515625" customWidth="1"/>
    <col min="14" max="14" width="0.5703125" customWidth="1"/>
    <col min="15" max="16" width="9.140625" hidden="1" customWidth="1"/>
    <col min="24" max="27" width="9.140625" style="4"/>
  </cols>
  <sheetData>
    <row r="1" spans="2:21" ht="15.75">
      <c r="K1" s="45" t="s">
        <v>58</v>
      </c>
      <c r="M1" s="9"/>
    </row>
    <row r="2" spans="2:21">
      <c r="B2" s="91" t="s">
        <v>3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</row>
    <row r="3" spans="2:21">
      <c r="B3" t="s">
        <v>26</v>
      </c>
      <c r="C3" s="17" t="s">
        <v>27</v>
      </c>
      <c r="D3" s="11"/>
      <c r="E3" s="11"/>
      <c r="F3" s="10"/>
      <c r="M3" s="9"/>
      <c r="N3" s="1"/>
    </row>
    <row r="4" spans="2:21" s="5" customFormat="1" ht="15" customHeight="1">
      <c r="B4" s="92" t="s">
        <v>0</v>
      </c>
      <c r="C4" s="97" t="s">
        <v>9</v>
      </c>
      <c r="D4" s="92" t="s">
        <v>5</v>
      </c>
      <c r="E4" s="99" t="s">
        <v>31</v>
      </c>
      <c r="F4" s="92" t="s">
        <v>1</v>
      </c>
      <c r="G4" s="92" t="s">
        <v>4</v>
      </c>
      <c r="H4" s="101"/>
      <c r="I4" s="101"/>
      <c r="J4" s="95" t="s">
        <v>28</v>
      </c>
      <c r="K4" s="102" t="s">
        <v>29</v>
      </c>
      <c r="L4" s="93" t="s">
        <v>30</v>
      </c>
      <c r="M4" s="92" t="s">
        <v>2</v>
      </c>
      <c r="N4" s="6"/>
    </row>
    <row r="5" spans="2:21" s="7" customFormat="1" ht="75" customHeight="1">
      <c r="B5" s="92"/>
      <c r="C5" s="98"/>
      <c r="D5" s="92"/>
      <c r="E5" s="100"/>
      <c r="F5" s="92"/>
      <c r="G5" s="92"/>
      <c r="H5" s="24" t="s">
        <v>6</v>
      </c>
      <c r="I5" s="25" t="s">
        <v>7</v>
      </c>
      <c r="J5" s="96"/>
      <c r="K5" s="103"/>
      <c r="L5" s="94"/>
      <c r="M5" s="92"/>
    </row>
    <row r="6" spans="2:21" s="5" customFormat="1">
      <c r="B6" s="8">
        <v>1</v>
      </c>
      <c r="C6" s="18">
        <v>2</v>
      </c>
      <c r="D6" s="8">
        <v>3</v>
      </c>
      <c r="E6" s="12">
        <v>4</v>
      </c>
      <c r="F6" s="8">
        <v>5</v>
      </c>
      <c r="G6" s="8">
        <v>6</v>
      </c>
      <c r="H6" s="47">
        <v>7</v>
      </c>
      <c r="I6" s="13">
        <v>8</v>
      </c>
      <c r="J6" s="13">
        <v>9</v>
      </c>
      <c r="K6" s="47">
        <v>10</v>
      </c>
      <c r="L6" s="13">
        <v>11</v>
      </c>
      <c r="M6" s="13">
        <v>12</v>
      </c>
    </row>
    <row r="7" spans="2:21" s="17" customFormat="1" ht="293.25" customHeight="1">
      <c r="B7" s="19">
        <f t="shared" ref="B7" si="0">ROW()-6</f>
        <v>1</v>
      </c>
      <c r="C7" s="19" t="s">
        <v>25</v>
      </c>
      <c r="D7" s="16" t="s">
        <v>32</v>
      </c>
      <c r="E7" s="31" t="s">
        <v>26</v>
      </c>
      <c r="F7" s="46" t="s">
        <v>33</v>
      </c>
      <c r="G7" s="32" t="s">
        <v>24</v>
      </c>
      <c r="H7" s="26">
        <v>320</v>
      </c>
      <c r="I7" s="26">
        <f t="shared" ref="I7" si="1">H7</f>
        <v>320</v>
      </c>
      <c r="J7" s="29">
        <v>30000</v>
      </c>
      <c r="K7" s="29">
        <v>9600000</v>
      </c>
      <c r="L7" s="29" t="s">
        <v>26</v>
      </c>
      <c r="M7" s="31" t="s">
        <v>57</v>
      </c>
    </row>
    <row r="8" spans="2:21" s="17" customFormat="1">
      <c r="B8" s="33"/>
      <c r="C8" s="20"/>
      <c r="D8" s="34"/>
      <c r="E8" s="34"/>
      <c r="F8" s="34"/>
      <c r="G8" s="20"/>
      <c r="H8" s="27"/>
      <c r="I8" s="27"/>
      <c r="J8" s="30"/>
      <c r="K8" s="35">
        <f>SUM($K$7:$K$7)</f>
        <v>9600000</v>
      </c>
      <c r="L8" s="35">
        <f t="shared" ref="L8" si="2">K8*1.18</f>
        <v>11328000</v>
      </c>
      <c r="M8" s="36"/>
    </row>
    <row r="9" spans="2:21" s="17" customFormat="1">
      <c r="B9" s="21"/>
      <c r="C9" s="21"/>
      <c r="D9" s="36"/>
      <c r="E9" s="36"/>
      <c r="F9" s="36"/>
      <c r="G9" s="21"/>
      <c r="H9" s="28"/>
      <c r="I9" s="28"/>
      <c r="J9" s="21"/>
      <c r="K9" s="21" t="s">
        <v>8</v>
      </c>
      <c r="L9" s="37">
        <f>L8-K8</f>
        <v>1728000</v>
      </c>
      <c r="M9" s="36"/>
      <c r="P9" s="17" t="s">
        <v>26</v>
      </c>
    </row>
    <row r="10" spans="2:21" s="17" customFormat="1">
      <c r="B10" s="83" t="s">
        <v>54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</row>
    <row r="11" spans="2:21" s="17" customFormat="1">
      <c r="B11" s="83" t="s">
        <v>34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</row>
    <row r="12" spans="2:21" s="4" customFormat="1">
      <c r="B12" s="67" t="s">
        <v>35</v>
      </c>
      <c r="C12" s="67"/>
      <c r="D12" s="67"/>
      <c r="E12" s="84" t="s">
        <v>56</v>
      </c>
      <c r="F12" s="85"/>
      <c r="G12" s="85"/>
      <c r="H12" s="85"/>
      <c r="I12" s="85"/>
      <c r="J12" s="85"/>
      <c r="K12" s="85"/>
      <c r="L12" s="85"/>
      <c r="M12" s="85"/>
      <c r="N12" s="85"/>
      <c r="O12" s="86"/>
    </row>
    <row r="13" spans="2:21" s="4" customFormat="1">
      <c r="B13" s="61" t="s">
        <v>36</v>
      </c>
      <c r="C13" s="62"/>
      <c r="D13" s="87"/>
      <c r="E13" s="88" t="s">
        <v>55</v>
      </c>
      <c r="F13" s="89"/>
      <c r="G13" s="89"/>
      <c r="H13" s="89"/>
      <c r="I13" s="89"/>
      <c r="J13" s="89"/>
      <c r="K13" s="89"/>
      <c r="L13" s="89"/>
      <c r="M13" s="89"/>
      <c r="N13" s="89"/>
      <c r="O13" s="90"/>
      <c r="P13" s="48"/>
      <c r="Q13" s="48"/>
      <c r="R13" s="48"/>
      <c r="S13" s="48"/>
      <c r="T13" s="48"/>
      <c r="U13" s="48"/>
    </row>
    <row r="14" spans="2:21" s="4" customFormat="1">
      <c r="B14" s="67" t="s">
        <v>37</v>
      </c>
      <c r="C14" s="67"/>
      <c r="D14" s="71"/>
      <c r="E14" s="72" t="s">
        <v>38</v>
      </c>
      <c r="F14" s="73"/>
      <c r="G14" s="73"/>
      <c r="H14" s="73"/>
      <c r="I14" s="73"/>
      <c r="J14" s="73"/>
      <c r="K14" s="73"/>
      <c r="L14" s="73"/>
      <c r="M14" s="73"/>
      <c r="N14" s="73"/>
      <c r="O14" s="74"/>
    </row>
    <row r="15" spans="2:21" s="4" customFormat="1">
      <c r="B15" s="75" t="s">
        <v>39</v>
      </c>
      <c r="C15" s="76"/>
      <c r="D15" s="72" t="s">
        <v>40</v>
      </c>
      <c r="E15" s="73"/>
      <c r="F15" s="73"/>
      <c r="G15" s="73"/>
      <c r="H15" s="73"/>
      <c r="I15" s="73"/>
      <c r="J15" s="73"/>
      <c r="K15" s="49"/>
      <c r="L15" s="50"/>
      <c r="M15" s="51"/>
      <c r="N15" s="51"/>
      <c r="O15" s="52"/>
    </row>
    <row r="16" spans="2:21" s="4" customFormat="1">
      <c r="B16" s="77"/>
      <c r="C16" s="78"/>
      <c r="D16" s="72" t="s">
        <v>41</v>
      </c>
      <c r="E16" s="73"/>
      <c r="F16" s="73"/>
      <c r="G16" s="73"/>
      <c r="H16" s="73"/>
      <c r="I16" s="73"/>
      <c r="J16" s="73"/>
      <c r="K16" s="49"/>
      <c r="L16" s="50"/>
      <c r="M16" s="51"/>
      <c r="N16" s="51"/>
      <c r="O16" s="52"/>
    </row>
    <row r="17" spans="1:28" s="4" customFormat="1">
      <c r="B17" s="77"/>
      <c r="C17" s="78"/>
      <c r="D17" s="79" t="s">
        <v>42</v>
      </c>
      <c r="E17" s="80"/>
      <c r="F17" s="80"/>
      <c r="G17" s="80"/>
      <c r="H17" s="80"/>
      <c r="I17" s="80"/>
      <c r="J17" s="80"/>
      <c r="K17" s="53"/>
      <c r="L17" s="54"/>
      <c r="M17" s="55"/>
      <c r="N17" s="55"/>
      <c r="O17" s="56"/>
    </row>
    <row r="18" spans="1:28" s="4" customFormat="1">
      <c r="B18" s="77"/>
      <c r="C18" s="78"/>
      <c r="D18" s="81" t="s">
        <v>43</v>
      </c>
      <c r="E18" s="82"/>
      <c r="F18" s="82"/>
      <c r="G18" s="82"/>
      <c r="H18" s="82"/>
      <c r="I18" s="82"/>
      <c r="J18" s="82"/>
      <c r="K18" s="57"/>
      <c r="L18" s="58"/>
      <c r="M18" s="59"/>
      <c r="N18" s="59"/>
      <c r="O18" s="60"/>
    </row>
    <row r="19" spans="1:28" s="4" customFormat="1">
      <c r="B19" s="61" t="s">
        <v>44</v>
      </c>
      <c r="C19" s="62"/>
      <c r="D19" s="63"/>
      <c r="E19" s="64" t="s">
        <v>45</v>
      </c>
      <c r="F19" s="65"/>
      <c r="G19" s="65"/>
      <c r="H19" s="65"/>
      <c r="I19" s="65"/>
      <c r="J19" s="65"/>
      <c r="K19" s="65"/>
      <c r="L19" s="65"/>
      <c r="M19" s="65"/>
      <c r="N19" s="65"/>
      <c r="O19" s="66"/>
    </row>
    <row r="20" spans="1:28" s="4" customFormat="1">
      <c r="B20" s="67" t="s">
        <v>46</v>
      </c>
      <c r="C20" s="67"/>
      <c r="D20" s="67"/>
      <c r="E20" s="68" t="s">
        <v>47</v>
      </c>
      <c r="F20" s="69"/>
      <c r="G20" s="69"/>
      <c r="H20" s="69"/>
      <c r="I20" s="69"/>
      <c r="J20" s="69"/>
      <c r="K20" s="69"/>
      <c r="L20" s="69"/>
      <c r="M20" s="69"/>
      <c r="N20" s="69"/>
      <c r="O20" s="70"/>
    </row>
    <row r="21" spans="1:28" s="4" customFormat="1">
      <c r="B21" s="67" t="s">
        <v>48</v>
      </c>
      <c r="C21" s="67"/>
      <c r="D21" s="67"/>
      <c r="E21" s="68" t="s">
        <v>49</v>
      </c>
      <c r="F21" s="69"/>
      <c r="G21" s="69"/>
      <c r="H21" s="69"/>
      <c r="I21" s="69"/>
      <c r="J21" s="69"/>
      <c r="K21" s="69"/>
      <c r="L21" s="69"/>
      <c r="M21" s="69"/>
      <c r="N21" s="69"/>
      <c r="O21" s="70"/>
    </row>
    <row r="22" spans="1:28" s="4" customFormat="1">
      <c r="C22" s="17"/>
      <c r="H22" s="22"/>
      <c r="I22" s="22"/>
      <c r="J22" s="22"/>
      <c r="K22" s="23"/>
      <c r="L22" s="17"/>
    </row>
    <row r="23" spans="1:28" s="4" customFormat="1">
      <c r="C23" s="17"/>
      <c r="H23" s="22"/>
      <c r="I23" s="22"/>
      <c r="J23" s="22"/>
      <c r="K23" s="23"/>
      <c r="L23" s="17"/>
    </row>
    <row r="24" spans="1:28" s="4" customFormat="1">
      <c r="C24" s="17"/>
      <c r="H24" s="22"/>
      <c r="I24" s="22"/>
      <c r="J24" s="22"/>
      <c r="K24" s="23"/>
      <c r="L24" s="17"/>
    </row>
    <row r="25" spans="1:28" s="4" customFormat="1">
      <c r="B25" s="4" t="s">
        <v>50</v>
      </c>
      <c r="C25" s="17"/>
      <c r="H25" s="22"/>
      <c r="I25" s="22"/>
      <c r="J25" s="22"/>
      <c r="K25" s="23"/>
      <c r="L25" s="17"/>
    </row>
    <row r="26" spans="1:28" s="4" customFormat="1">
      <c r="C26" s="17"/>
      <c r="D26" s="1" t="str">
        <f>Query2_USERN</f>
        <v>Аминов Руслан Памирович</v>
      </c>
      <c r="E26" s="1"/>
      <c r="H26" s="22"/>
      <c r="I26" s="22"/>
      <c r="J26" s="22"/>
      <c r="K26" s="23"/>
      <c r="L26" s="17"/>
    </row>
    <row r="27" spans="1:28" s="4" customFormat="1">
      <c r="B27" s="4" t="s">
        <v>51</v>
      </c>
      <c r="C27" s="17"/>
      <c r="D27" s="1" t="str">
        <f>Query2_USERT</f>
        <v>(347)221-57-47</v>
      </c>
      <c r="E27" s="1"/>
      <c r="H27" s="22"/>
      <c r="I27" s="22"/>
      <c r="J27" s="22"/>
      <c r="K27" s="23"/>
      <c r="L27" s="17"/>
    </row>
    <row r="28" spans="1:28" s="4" customFormat="1">
      <c r="B28" s="4" t="s">
        <v>52</v>
      </c>
      <c r="C28" s="17"/>
      <c r="D28" s="1" t="s">
        <v>53</v>
      </c>
      <c r="E28" s="1"/>
      <c r="H28" s="22"/>
      <c r="I28" s="22"/>
      <c r="J28" s="22"/>
      <c r="K28" s="23"/>
      <c r="L28" s="17"/>
    </row>
    <row r="29" spans="1:28">
      <c r="A29" s="4"/>
      <c r="B29" s="4"/>
      <c r="D29" s="40"/>
      <c r="F29" s="4"/>
      <c r="G29" s="4"/>
      <c r="H29" s="43"/>
      <c r="K29" s="4"/>
      <c r="L29" s="4"/>
      <c r="M29" s="4"/>
      <c r="N29" s="4"/>
    </row>
    <row r="30" spans="1:28" s="4" customFormat="1">
      <c r="C30" s="17"/>
      <c r="D30" s="40"/>
      <c r="H30" s="42"/>
      <c r="I30" s="23"/>
      <c r="J30" s="17"/>
    </row>
    <row r="31" spans="1:28">
      <c r="D31" s="39"/>
      <c r="H31" s="42"/>
      <c r="O31" s="4"/>
      <c r="P31" s="4"/>
      <c r="Q31" s="4"/>
      <c r="R31" s="4"/>
      <c r="S31" s="4"/>
      <c r="T31" s="4"/>
      <c r="U31" s="4"/>
      <c r="V31" s="4"/>
      <c r="W31" s="4"/>
      <c r="AB31" s="4"/>
    </row>
    <row r="32" spans="1:28">
      <c r="D32" s="39"/>
      <c r="H32" s="38"/>
    </row>
    <row r="33" spans="4:5">
      <c r="D33" s="41"/>
      <c r="E33" s="44"/>
    </row>
    <row r="34" spans="4:5">
      <c r="D34" s="1"/>
      <c r="E34" s="1"/>
    </row>
  </sheetData>
  <mergeCells count="31">
    <mergeCell ref="B2:M2"/>
    <mergeCell ref="B4:B5"/>
    <mergeCell ref="D4:D5"/>
    <mergeCell ref="L4:L5"/>
    <mergeCell ref="M4:M5"/>
    <mergeCell ref="J4:J5"/>
    <mergeCell ref="G4:G5"/>
    <mergeCell ref="C4:C5"/>
    <mergeCell ref="F4:F5"/>
    <mergeCell ref="E4:E5"/>
    <mergeCell ref="H4:I4"/>
    <mergeCell ref="K4:K5"/>
    <mergeCell ref="B10:O10"/>
    <mergeCell ref="B11:O11"/>
    <mergeCell ref="B12:D12"/>
    <mergeCell ref="E12:O12"/>
    <mergeCell ref="B13:D13"/>
    <mergeCell ref="E13:O13"/>
    <mergeCell ref="B14:D14"/>
    <mergeCell ref="E14:O14"/>
    <mergeCell ref="B15:C18"/>
    <mergeCell ref="D15:J15"/>
    <mergeCell ref="D16:J16"/>
    <mergeCell ref="D17:J17"/>
    <mergeCell ref="D18:J18"/>
    <mergeCell ref="B19:D19"/>
    <mergeCell ref="E19:O19"/>
    <mergeCell ref="B20:D20"/>
    <mergeCell ref="E20:O20"/>
    <mergeCell ref="B21:D21"/>
    <mergeCell ref="E21:O21"/>
  </mergeCells>
  <pageMargins left="0.78740157480314965" right="0.39370078740157483" top="0.26" bottom="0.21" header="0.26" footer="0.2"/>
  <pageSetup paperSize="9" scale="5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4" t="s">
        <v>10</v>
      </c>
      <c r="B5" t="e">
        <f>XLR_ERRNAME</f>
        <v>#NAME?</v>
      </c>
    </row>
    <row r="6" spans="1:19">
      <c r="A6" t="s">
        <v>11</v>
      </c>
      <c r="B6">
        <v>7441</v>
      </c>
      <c r="C6" s="15" t="s">
        <v>12</v>
      </c>
      <c r="D6">
        <v>4921</v>
      </c>
      <c r="E6" s="15" t="s">
        <v>13</v>
      </c>
      <c r="F6" s="15" t="s">
        <v>14</v>
      </c>
      <c r="G6" s="15" t="s">
        <v>15</v>
      </c>
      <c r="H6" s="15" t="s">
        <v>16</v>
      </c>
      <c r="I6" s="15" t="s">
        <v>17</v>
      </c>
      <c r="J6" s="15" t="s">
        <v>13</v>
      </c>
      <c r="K6" s="15" t="s">
        <v>18</v>
      </c>
      <c r="L6" s="15" t="s">
        <v>19</v>
      </c>
      <c r="M6" s="15" t="s">
        <v>20</v>
      </c>
      <c r="N6" s="15" t="s">
        <v>16</v>
      </c>
      <c r="O6">
        <v>1655</v>
      </c>
      <c r="P6" s="15" t="s">
        <v>21</v>
      </c>
      <c r="Q6">
        <v>1</v>
      </c>
      <c r="R6" s="15" t="s">
        <v>22</v>
      </c>
      <c r="S6" s="15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спецификацияф</vt:lpstr>
      <vt:lpstr>Query1</vt:lpstr>
      <vt:lpstr>спецификацияф!Область_печати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Аминов Руслан Памирович</dc:creator>
  <cp:lastModifiedBy>Фаррахова Эльвера Римовна</cp:lastModifiedBy>
  <cp:lastPrinted>2015-04-14T06:44:02Z</cp:lastPrinted>
  <dcterms:created xsi:type="dcterms:W3CDTF">2013-12-19T08:11:42Z</dcterms:created>
  <dcterms:modified xsi:type="dcterms:W3CDTF">2015-07-21T06:39:30Z</dcterms:modified>
</cp:coreProperties>
</file>